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nysopoulos\Documents\audit file\ΚΛΗΡΟΔΟΤΗΜΑ ΑΘΑΝΑΣΙΟΥ ΕΥΘΥΜΙΟΥ\2023\"/>
    </mc:Choice>
  </mc:AlternateContent>
  <bookViews>
    <workbookView xWindow="0" yWindow="0" windowWidth="23040" windowHeight="9192" tabRatio="849" activeTab="3"/>
  </bookViews>
  <sheets>
    <sheet name="ΠΥ 2023" sheetId="27" r:id="rId1"/>
    <sheet name="ΠΥ 2023-αναμορφωση" sheetId="28" r:id="rId2"/>
    <sheet name="ΠΥ 2023-αναμορφωση (2)" sheetId="29" r:id="rId3"/>
    <sheet name="ΑΥ 2023" sheetId="30" r:id="rId4"/>
  </sheets>
  <definedNames>
    <definedName name="_xlnm.Print_Area" localSheetId="3">'ΑΥ 2023'!$A$1:$D$54</definedName>
    <definedName name="_xlnm.Print_Area" localSheetId="0">'ΠΥ 2023'!$A$1:$C$54</definedName>
    <definedName name="_xlnm.Print_Area" localSheetId="1">'ΠΥ 2023-αναμορφωση'!$A$1:$C$54</definedName>
    <definedName name="_xlnm.Print_Area" localSheetId="2">'ΠΥ 2023-αναμορφωση (2)'!$A$1:$C$54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0" l="1"/>
  <c r="D35" i="30"/>
  <c r="D34" i="30"/>
  <c r="D26" i="30"/>
  <c r="C50" i="30"/>
  <c r="C52" i="30"/>
  <c r="C53" i="30"/>
  <c r="D52" i="30"/>
  <c r="D51" i="30"/>
  <c r="D50" i="30"/>
  <c r="C51" i="30"/>
  <c r="D22" i="30"/>
  <c r="C17" i="30"/>
  <c r="D47" i="30" l="1"/>
  <c r="D53" i="30" s="1"/>
  <c r="D54" i="30" s="1"/>
  <c r="C22" i="30"/>
  <c r="C53" i="29"/>
  <c r="C51" i="29"/>
  <c r="E45" i="29"/>
  <c r="C22" i="29"/>
  <c r="C17" i="29"/>
  <c r="C50" i="29" s="1"/>
  <c r="C52" i="29" s="1"/>
  <c r="E45" i="28"/>
  <c r="C51" i="28"/>
  <c r="C17" i="28"/>
  <c r="C50" i="28" s="1"/>
  <c r="C53" i="27"/>
  <c r="C22" i="27"/>
  <c r="C17" i="27"/>
  <c r="C51" i="27"/>
  <c r="E52" i="29" l="1"/>
  <c r="C52" i="28"/>
  <c r="C22" i="28"/>
  <c r="C50" i="27"/>
  <c r="C52" i="27" s="1"/>
  <c r="E52" i="27" l="1"/>
  <c r="C53" i="28"/>
  <c r="E52" i="28"/>
</calcChain>
</file>

<file path=xl/sharedStrings.xml><?xml version="1.0" encoding="utf-8"?>
<sst xmlns="http://schemas.openxmlformats.org/spreadsheetml/2006/main" count="306" uniqueCount="78">
  <si>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</si>
  <si>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</si>
  <si>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</si>
  <si>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</si>
  <si>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</si>
  <si>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</si>
  <si>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</si>
  <si>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</si>
  <si>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</si>
  <si>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</si>
  <si>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</si>
  <si>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</si>
  <si>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</si>
  <si>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</si>
  <si>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</si>
  <si>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</si>
  <si>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</si>
  <si>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</si>
  <si>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</si>
  <si>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</si>
  <si>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</si>
  <si>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</si>
  <si>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</si>
  <si>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</si>
  <si>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</si>
  <si>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</si>
  <si>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</si>
  <si>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</si>
  <si>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</si>
  <si>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</si>
  <si>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</si>
  <si>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</si>
  <si>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</si>
  <si>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</si>
  <si>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</si>
  <si>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</si>
  <si>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</si>
  <si>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</si>
  <si>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</si>
  <si>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</si>
  <si>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</si>
  <si>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</si>
  <si>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</si>
  <si>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</si>
  <si>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</si>
  <si>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</si>
  <si>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</si>
  <si>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</si>
  <si>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</si>
  <si>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</si>
  <si>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</si>
  <si>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</si>
  <si>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</si>
  <si>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</si>
  <si>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</si>
  <si>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ΑΡΜΟΔΙΟΣ: ΑΝΤΩΝΟΠΟΥΛΟΥ ΡΟΙΔΟΥΛΑ</t>
  </si>
  <si>
    <t>9.1</t>
  </si>
  <si>
    <t>ΕΙΔΙΚΟ ΑΠΟΘΕΜΑΤΙΚΟ</t>
  </si>
  <si>
    <t>ΠΡΟΥΠΟΛΟΓΙΣΜΟΣ ΕΤΟΥΣ 2023</t>
  </si>
  <si>
    <t>3.9.1</t>
  </si>
  <si>
    <t>ΕΞΟΔΑ ΔΙΟΡΓΑΝΩΣΗΣ ΕΚΔΗΛΩΣΗΣ ΑΠΟΝΟΜΗΣ ΕΠΑΙΝΩΝ ΚΑΙ ΑΠΟΚΑΛΥΠΤΗΡΙΩΝ ΜΝΗΜΕΙΟΥ ΑΘΑΝΑΣΙΟΥ ΕΥΘΥΜΙΟΥ</t>
  </si>
  <si>
    <t>3.9.2</t>
  </si>
  <si>
    <t>ΑΜΟΙΒΗ ΣΥΝΤΗΡΗΣΗΣ ΚΑΙ ΑΝΑΒΑΘΜΙΣΗΣ ΤΟΥ SITE ΓΙΑ ΤΟ ΚΛΗΡΟΔΟΤΗΜΑ</t>
  </si>
  <si>
    <t>3.9.3</t>
  </si>
  <si>
    <t>ΑΜΟΙΒΗ ΓΙΑ ΔΙΟΙΚΗΤΙΚΗ ΥΠΟΣΤΗΡΙΞΗ ΤΟΥ ΚΛΗΡΟΔΟΤΗΜΑΤΟΣ (ΣΥΝΤΑΞΗ ΠΡΑΚΤΙΚΩΝ, ΤΗΡΗΣΗ ΠΡΩΤΟΚΟΛΛΟΥ ΚΛΠ)</t>
  </si>
  <si>
    <t>Π/Υ 2023</t>
  </si>
  <si>
    <t>ΥΠΟΛΟΙΠΟ ΠΡΟΗΓΟΥΜΕΝΗΣ ΧΡΗΣΗΣ 2020 (ΚΑΤΑΘΕΣΕΙΣ ΣΕ ΤΡΑΠΕΖΑ ΕΤΕ (ΕΩΣ 14/11/2022)</t>
  </si>
  <si>
    <t>ΕΣΟΔΑ ΧΡΗΣΕΩΣ 2023</t>
  </si>
  <si>
    <t>ΕΞΟΔΑ ΧΡΗΣΕΩΣ 2023</t>
  </si>
  <si>
    <t>ΤΑΜΕΙΟ 14/11/2022</t>
  </si>
  <si>
    <t>ΥΠΟΛΟΙΠΟ ΠΡΟΗΓΟΥΜΕΝΗΣ ΧΡΗΣΗΣ 2022</t>
  </si>
  <si>
    <t xml:space="preserve">ΤΑΜΕΙΟ </t>
  </si>
  <si>
    <t>ΔΙΕΥΘΥΝΣΗ ΚΟΙΝΩΦΕΛΩΝ ΠΕΡΙΟΥΣΙΩΝ</t>
  </si>
  <si>
    <t>ΑΡΜΟΔΙΟΣ: ΗΛΙΟΠΟΥΛΟΥ ΑΘΗΝΑ</t>
  </si>
  <si>
    <t>ΑΠΟΛΟΓΙΣΜΟΣ ΕΤΟΥΣ 2023</t>
  </si>
  <si>
    <t>Α/Υ 2023</t>
  </si>
  <si>
    <t>ΤΑΜΕΙΟ ΛΗΞΗΣ 31/12/2023</t>
  </si>
  <si>
    <t>ΤΑΜΕΙΟ ΕΝΑΡΞΗΣ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</si>
</sst>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164" fontId="0" fillId="3" borderId="0" xfId="0" applyNumberFormat="1" applyFill="1"/>
    <xf numFmtId="0" fontId="1" fillId="3" borderId="1" xfId="0" applyFont="1" applyFill="1" applyBorder="1" applyAlignment="1">
      <alignment wrapText="1"/>
    </xf>
    <xf numFmtId="0" fontId="1" fillId="0" borderId="8" xfId="0" applyFont="1" applyBorder="1" applyAlignment="1">
      <alignment horizontal="center" wrapText="1"/>
    </xf>
    <xf numFmtId="44" fontId="1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164" fontId="1" fillId="4" borderId="8" xfId="0" applyNumberFormat="1" applyFont="1" applyFill="1" applyBorder="1" applyAlignment="1">
      <alignment horizontal="center"/>
    </xf>
    <xf numFmtId="44" fontId="1" fillId="0" borderId="10" xfId="0" quotePrefix="1" applyNumberFormat="1" applyFont="1" applyBorder="1" applyAlignment="1">
      <alignment horizontal="left"/>
    </xf>
    <xf numFmtId="44" fontId="1" fillId="0" borderId="10" xfId="0" applyNumberFormat="1" applyFont="1" applyBorder="1" applyAlignment="1">
      <alignment horizontal="centerContinuous" vertical="center"/>
    </xf>
    <xf numFmtId="0" fontId="0" fillId="0" borderId="1" xfId="0" applyBorder="1"/>
    <xf numFmtId="44" fontId="1" fillId="0" borderId="1" xfId="0" applyNumberFormat="1" applyFont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44" fontId="1" fillId="0" borderId="1" xfId="0" applyNumberFormat="1" applyFont="1" applyBorder="1"/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7" xfId="0" applyFont="1" applyFill="1" applyBorder="1"/>
    <xf numFmtId="0" fontId="1" fillId="5" borderId="1" xfId="0" applyFont="1" applyFill="1" applyBorder="1"/>
    <xf numFmtId="0" fontId="1" fillId="5" borderId="10" xfId="0" applyFont="1" applyFill="1" applyBorder="1"/>
    <xf numFmtId="164" fontId="1" fillId="5" borderId="5" xfId="0" applyNumberFormat="1" applyFont="1" applyFill="1" applyBorder="1" applyAlignment="1">
      <alignment horizontal="center"/>
    </xf>
    <xf numFmtId="44" fontId="1" fillId="5" borderId="10" xfId="0" quotePrefix="1" applyNumberFormat="1" applyFont="1" applyFill="1" applyBorder="1" applyAlignment="1">
      <alignment horizontal="left"/>
    </xf>
    <xf numFmtId="164" fontId="1" fillId="5" borderId="8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44" fontId="1" fillId="5" borderId="8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44" fontId="1" fillId="5" borderId="1" xfId="0" applyNumberFormat="1" applyFont="1" applyFill="1" applyBorder="1" applyAlignment="1">
      <alignment horizontal="center"/>
    </xf>
    <xf numFmtId="164" fontId="1" fillId="5" borderId="1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view="pageBreakPreview" topLeftCell="A2" zoomScale="150" zoomScaleNormal="100" zoomScaleSheetLayoutView="150" workbookViewId="0">
      <selection activeCell="C16" sqref="C16"/>
    </sheetView>
  </sheetViews>
  <sheetFormatPr defaultColWidth="8.88671875" defaultRowHeight="18" x14ac:dyDescent="0.35"/>
  <cols>
    <col min="1" max="1" width="18.33203125" style="8" customWidth="1"/>
    <col min="2" max="2" width="67.44140625" style="8" customWidth="1"/>
    <col min="3" max="3" width="22.6640625" style="24" customWidth="1"/>
    <col min="4" max="4" width="10.88671875" bestFit="1" customWidth="1"/>
    <col min="5" max="5" width="15" customWidth="1"/>
  </cols>
  <sheetData>
    <row r="1" spans="1:3" x14ac:dyDescent="0.35">
      <c r="A1" s="3"/>
      <c r="B1" s="3"/>
      <c r="C1" s="9"/>
    </row>
    <row r="2" spans="1:3" x14ac:dyDescent="0.35">
      <c r="A2" s="53" t="s">
        <v>29</v>
      </c>
      <c r="B2" s="53"/>
      <c r="C2" s="53"/>
    </row>
    <row r="3" spans="1:3" x14ac:dyDescent="0.35">
      <c r="A3" s="53" t="s">
        <v>30</v>
      </c>
      <c r="B3" s="53"/>
      <c r="C3" s="53"/>
    </row>
    <row r="4" spans="1:3" ht="18.75" customHeight="1" x14ac:dyDescent="0.35">
      <c r="A4" s="53" t="s">
        <v>0</v>
      </c>
      <c r="B4" s="53"/>
      <c r="C4" s="53"/>
    </row>
    <row r="5" spans="1:3" ht="18.75" customHeight="1" x14ac:dyDescent="0.35">
      <c r="A5" s="53" t="s">
        <v>1</v>
      </c>
      <c r="B5" s="53"/>
      <c r="C5" s="53"/>
    </row>
    <row r="6" spans="1:3" ht="18.75" customHeight="1" x14ac:dyDescent="0.35">
      <c r="A6" s="53" t="s">
        <v>2</v>
      </c>
      <c r="B6" s="53"/>
      <c r="C6" s="53"/>
    </row>
    <row r="7" spans="1:3" ht="18.75" customHeight="1" x14ac:dyDescent="0.35">
      <c r="A7" s="53" t="s">
        <v>48</v>
      </c>
      <c r="B7" s="53"/>
      <c r="C7" s="53"/>
    </row>
    <row r="8" spans="1:3" ht="18.75" customHeight="1" x14ac:dyDescent="0.35">
      <c r="A8" s="53" t="s">
        <v>35</v>
      </c>
      <c r="B8" s="53"/>
      <c r="C8" s="53"/>
    </row>
    <row r="9" spans="1:3" ht="18.75" customHeight="1" thickBot="1" x14ac:dyDescent="0.4">
      <c r="A9" s="53" t="s">
        <v>55</v>
      </c>
      <c r="B9" s="53"/>
      <c r="C9" s="53"/>
    </row>
    <row r="10" spans="1:3" ht="15" customHeight="1" x14ac:dyDescent="0.3">
      <c r="A10" s="54" t="s">
        <v>58</v>
      </c>
      <c r="B10" s="55"/>
      <c r="C10" s="56"/>
    </row>
    <row r="11" spans="1:3" ht="23.25" customHeight="1" thickBot="1" x14ac:dyDescent="0.35">
      <c r="A11" s="57"/>
      <c r="B11" s="58"/>
      <c r="C11" s="59"/>
    </row>
    <row r="12" spans="1:3" ht="30.75" customHeight="1" x14ac:dyDescent="0.35">
      <c r="A12" s="62"/>
      <c r="B12" s="63"/>
      <c r="C12" s="63"/>
    </row>
    <row r="13" spans="1:3" ht="30.75" customHeight="1" x14ac:dyDescent="0.35">
      <c r="A13" s="61"/>
      <c r="B13" s="61"/>
      <c r="C13" s="61"/>
    </row>
    <row r="14" spans="1:3" ht="34.5" customHeight="1" x14ac:dyDescent="0.55000000000000004">
      <c r="A14" s="60" t="s">
        <v>10</v>
      </c>
      <c r="B14" s="60"/>
      <c r="C14" s="60"/>
    </row>
    <row r="15" spans="1:3" ht="46.5" customHeight="1" x14ac:dyDescent="0.35">
      <c r="A15" s="4" t="s">
        <v>3</v>
      </c>
      <c r="B15" s="4" t="s">
        <v>37</v>
      </c>
      <c r="C15" s="14" t="s">
        <v>65</v>
      </c>
    </row>
    <row r="16" spans="1:3" ht="40.5" customHeight="1" x14ac:dyDescent="0.35">
      <c r="A16" s="5" t="s">
        <v>5</v>
      </c>
      <c r="B16" s="6" t="s">
        <v>66</v>
      </c>
      <c r="C16" s="15">
        <v>44451.76</v>
      </c>
    </row>
    <row r="17" spans="1:4" ht="30.75" customHeight="1" x14ac:dyDescent="0.35">
      <c r="A17" s="5" t="s">
        <v>6</v>
      </c>
      <c r="B17" s="5" t="s">
        <v>7</v>
      </c>
      <c r="C17" s="16">
        <f>(1038.1*2)*12</f>
        <v>24914.399999999998</v>
      </c>
    </row>
    <row r="18" spans="1:4" ht="30.75" customHeight="1" x14ac:dyDescent="0.35">
      <c r="A18" s="5" t="s">
        <v>8</v>
      </c>
      <c r="B18" s="5" t="s">
        <v>9</v>
      </c>
      <c r="C18" s="16">
        <v>400</v>
      </c>
    </row>
    <row r="19" spans="1:4" ht="30.75" customHeight="1" x14ac:dyDescent="0.35">
      <c r="A19" s="5"/>
      <c r="B19" s="5" t="s">
        <v>34</v>
      </c>
      <c r="C19" s="16"/>
    </row>
    <row r="20" spans="1:4" ht="44.25" customHeight="1" x14ac:dyDescent="0.35">
      <c r="A20" s="5" t="s">
        <v>13</v>
      </c>
      <c r="B20" s="6" t="s">
        <v>45</v>
      </c>
      <c r="C20" s="16">
        <v>1000</v>
      </c>
    </row>
    <row r="21" spans="1:4" ht="30.75" customHeight="1" x14ac:dyDescent="0.35">
      <c r="A21" s="5"/>
      <c r="B21" s="5"/>
      <c r="C21" s="16"/>
    </row>
    <row r="22" spans="1:4" ht="30.75" customHeight="1" x14ac:dyDescent="0.35">
      <c r="A22" s="5"/>
      <c r="B22" s="5" t="s">
        <v>11</v>
      </c>
      <c r="C22" s="16">
        <f>SUM(C16:C21)</f>
        <v>70766.16</v>
      </c>
    </row>
    <row r="23" spans="1:4" ht="30.75" customHeight="1" x14ac:dyDescent="0.5">
      <c r="A23" s="49" t="s">
        <v>12</v>
      </c>
      <c r="B23" s="50"/>
      <c r="C23" s="50"/>
    </row>
    <row r="24" spans="1:4" ht="30.75" customHeight="1" x14ac:dyDescent="0.35">
      <c r="A24" s="5" t="s">
        <v>3</v>
      </c>
      <c r="B24" s="5" t="s">
        <v>32</v>
      </c>
      <c r="C24" s="17" t="s">
        <v>4</v>
      </c>
    </row>
    <row r="25" spans="1:4" ht="30.75" customHeight="1" x14ac:dyDescent="0.35">
      <c r="A25" s="5" t="s">
        <v>5</v>
      </c>
      <c r="B25" s="5" t="s">
        <v>36</v>
      </c>
      <c r="C25" s="16">
        <v>9000</v>
      </c>
    </row>
    <row r="26" spans="1:4" s="11" customFormat="1" ht="30.75" customHeight="1" x14ac:dyDescent="0.35">
      <c r="A26" s="25" t="s">
        <v>13</v>
      </c>
      <c r="B26" s="25" t="s">
        <v>14</v>
      </c>
      <c r="C26" s="27">
        <v>1000</v>
      </c>
    </row>
    <row r="27" spans="1:4" s="11" customFormat="1" ht="30.75" customHeight="1" x14ac:dyDescent="0.35">
      <c r="A27" s="10" t="s">
        <v>15</v>
      </c>
      <c r="B27" s="10" t="s">
        <v>47</v>
      </c>
      <c r="C27" s="18">
        <v>250</v>
      </c>
    </row>
    <row r="28" spans="1:4" s="11" customFormat="1" ht="30.75" customHeight="1" x14ac:dyDescent="0.35">
      <c r="A28" s="10" t="s">
        <v>16</v>
      </c>
      <c r="B28" s="10" t="s">
        <v>17</v>
      </c>
      <c r="C28" s="18">
        <v>100</v>
      </c>
    </row>
    <row r="29" spans="1:4" s="11" customFormat="1" ht="30.75" customHeight="1" x14ac:dyDescent="0.35">
      <c r="A29" s="10" t="s">
        <v>18</v>
      </c>
      <c r="B29" s="10" t="s">
        <v>49</v>
      </c>
      <c r="C29" s="18">
        <v>50</v>
      </c>
    </row>
    <row r="30" spans="1:4" s="11" customFormat="1" ht="30.75" customHeight="1" x14ac:dyDescent="0.35">
      <c r="A30" s="10" t="s">
        <v>19</v>
      </c>
      <c r="B30" s="10" t="s">
        <v>41</v>
      </c>
      <c r="C30" s="18">
        <v>3000</v>
      </c>
      <c r="D30" s="12"/>
    </row>
    <row r="31" spans="1:4" s="11" customFormat="1" ht="41.25" customHeight="1" x14ac:dyDescent="0.35">
      <c r="A31" s="25" t="s">
        <v>20</v>
      </c>
      <c r="B31" s="25" t="s">
        <v>53</v>
      </c>
      <c r="C31" s="27">
        <v>4340</v>
      </c>
    </row>
    <row r="32" spans="1:4" s="11" customFormat="1" ht="43.5" customHeight="1" x14ac:dyDescent="0.35">
      <c r="A32" s="10" t="s">
        <v>21</v>
      </c>
      <c r="B32" s="13" t="s">
        <v>38</v>
      </c>
      <c r="C32" s="18">
        <v>1000</v>
      </c>
    </row>
    <row r="33" spans="1:6" s="11" customFormat="1" ht="42.75" customHeight="1" x14ac:dyDescent="0.35">
      <c r="A33" s="10" t="s">
        <v>22</v>
      </c>
      <c r="B33" s="13" t="s">
        <v>46</v>
      </c>
      <c r="C33" s="18">
        <v>5000</v>
      </c>
    </row>
    <row r="34" spans="1:6" s="11" customFormat="1" ht="38.25" customHeight="1" x14ac:dyDescent="0.35">
      <c r="A34" s="10" t="s">
        <v>23</v>
      </c>
      <c r="B34" s="13" t="s">
        <v>54</v>
      </c>
      <c r="C34" s="18">
        <v>2500</v>
      </c>
    </row>
    <row r="35" spans="1:6" s="11" customFormat="1" ht="36" x14ac:dyDescent="0.35">
      <c r="A35" s="10" t="s">
        <v>59</v>
      </c>
      <c r="B35" s="13" t="s">
        <v>60</v>
      </c>
      <c r="C35" s="18">
        <v>1000</v>
      </c>
    </row>
    <row r="36" spans="1:6" s="11" customFormat="1" ht="49.5" customHeight="1" x14ac:dyDescent="0.35">
      <c r="A36" s="25" t="s">
        <v>61</v>
      </c>
      <c r="B36" s="26" t="s">
        <v>62</v>
      </c>
      <c r="C36" s="27">
        <v>1500</v>
      </c>
    </row>
    <row r="37" spans="1:6" s="11" customFormat="1" ht="61.5" customHeight="1" x14ac:dyDescent="0.35">
      <c r="A37" s="25" t="s">
        <v>63</v>
      </c>
      <c r="B37" s="26" t="s">
        <v>64</v>
      </c>
      <c r="C37" s="27">
        <v>2500</v>
      </c>
    </row>
    <row r="38" spans="1:6" s="11" customFormat="1" ht="44.25" customHeight="1" x14ac:dyDescent="0.35">
      <c r="A38" s="10" t="s">
        <v>43</v>
      </c>
      <c r="B38" s="13" t="s">
        <v>44</v>
      </c>
      <c r="C38" s="18">
        <v>3500</v>
      </c>
      <c r="F38" s="12"/>
    </row>
    <row r="39" spans="1:6" s="11" customFormat="1" ht="42" customHeight="1" x14ac:dyDescent="0.35">
      <c r="A39" s="10" t="s">
        <v>24</v>
      </c>
      <c r="B39" s="13" t="s">
        <v>39</v>
      </c>
      <c r="C39" s="18">
        <v>7200</v>
      </c>
    </row>
    <row r="40" spans="1:6" s="11" customFormat="1" ht="30.75" customHeight="1" x14ac:dyDescent="0.35">
      <c r="A40" s="10" t="s">
        <v>26</v>
      </c>
      <c r="B40" s="10" t="s">
        <v>27</v>
      </c>
      <c r="C40" s="18">
        <v>500</v>
      </c>
    </row>
    <row r="41" spans="1:6" s="11" customFormat="1" ht="30.75" customHeight="1" x14ac:dyDescent="0.35">
      <c r="A41" s="10"/>
      <c r="B41" s="10" t="s">
        <v>33</v>
      </c>
      <c r="C41" s="18"/>
    </row>
    <row r="42" spans="1:6" s="11" customFormat="1" ht="30.75" customHeight="1" x14ac:dyDescent="0.35">
      <c r="A42" s="10" t="s">
        <v>25</v>
      </c>
      <c r="B42" s="10" t="s">
        <v>40</v>
      </c>
      <c r="C42" s="18">
        <v>15000</v>
      </c>
    </row>
    <row r="43" spans="1:6" s="11" customFormat="1" ht="46.5" customHeight="1" x14ac:dyDescent="0.35">
      <c r="A43" s="10" t="s">
        <v>13</v>
      </c>
      <c r="B43" s="13" t="s">
        <v>42</v>
      </c>
      <c r="C43" s="18">
        <v>5500</v>
      </c>
    </row>
    <row r="44" spans="1:6" s="11" customFormat="1" ht="30.75" customHeight="1" x14ac:dyDescent="0.35">
      <c r="A44" s="10" t="s">
        <v>52</v>
      </c>
      <c r="B44" s="10" t="s">
        <v>51</v>
      </c>
      <c r="C44" s="18">
        <v>1000</v>
      </c>
    </row>
    <row r="45" spans="1:6" s="11" customFormat="1" ht="30.75" customHeight="1" x14ac:dyDescent="0.35">
      <c r="A45" s="10" t="s">
        <v>56</v>
      </c>
      <c r="B45" s="10" t="s">
        <v>57</v>
      </c>
      <c r="C45" s="19">
        <v>6826.16</v>
      </c>
    </row>
    <row r="46" spans="1:6" s="11" customFormat="1" ht="30.75" customHeight="1" x14ac:dyDescent="0.35">
      <c r="A46" s="10"/>
      <c r="B46" s="10"/>
      <c r="C46" s="19"/>
      <c r="D46" s="12"/>
    </row>
    <row r="47" spans="1:6" ht="30.75" customHeight="1" x14ac:dyDescent="0.35">
      <c r="A47" s="5"/>
      <c r="B47" s="5" t="s">
        <v>11</v>
      </c>
      <c r="C47" s="20">
        <v>70766.16</v>
      </c>
    </row>
    <row r="48" spans="1:6" x14ac:dyDescent="0.35">
      <c r="A48" s="5"/>
      <c r="B48" s="5"/>
      <c r="C48" s="20"/>
    </row>
    <row r="49" spans="1:5" ht="18.600000000000001" thickBot="1" x14ac:dyDescent="0.4">
      <c r="A49" s="51" t="s">
        <v>28</v>
      </c>
      <c r="B49" s="52"/>
      <c r="C49" s="52"/>
    </row>
    <row r="50" spans="1:5" ht="19.350000000000001" customHeight="1" thickBot="1" x14ac:dyDescent="0.4">
      <c r="A50" s="5"/>
      <c r="B50" s="7" t="s">
        <v>67</v>
      </c>
      <c r="C50" s="21">
        <f>SUM(C17:C20)</f>
        <v>26314.399999999998</v>
      </c>
    </row>
    <row r="51" spans="1:5" ht="32.85" customHeight="1" x14ac:dyDescent="0.35">
      <c r="A51" s="5"/>
      <c r="B51" s="5" t="s">
        <v>69</v>
      </c>
      <c r="C51" s="28">
        <f>C16</f>
        <v>44451.76</v>
      </c>
    </row>
    <row r="52" spans="1:5" x14ac:dyDescent="0.35">
      <c r="A52" s="5"/>
      <c r="B52" s="5" t="s">
        <v>11</v>
      </c>
      <c r="C52" s="16">
        <f>SUM(C50:C51)</f>
        <v>70766.16</v>
      </c>
      <c r="E52" s="1">
        <f>C53-C52</f>
        <v>0</v>
      </c>
    </row>
    <row r="53" spans="1:5" ht="18.600000000000001" customHeight="1" x14ac:dyDescent="0.35">
      <c r="A53" s="5"/>
      <c r="B53" s="5" t="s">
        <v>68</v>
      </c>
      <c r="C53" s="16">
        <f>C47</f>
        <v>70766.16</v>
      </c>
    </row>
    <row r="54" spans="1:5" ht="18.600000000000001" customHeight="1" x14ac:dyDescent="0.35">
      <c r="A54" s="5"/>
      <c r="B54" s="6" t="s">
        <v>31</v>
      </c>
      <c r="C54" s="22" t="s">
        <v>50</v>
      </c>
    </row>
    <row r="55" spans="1:5" s="2" customFormat="1" x14ac:dyDescent="0.35">
      <c r="A55" s="8"/>
      <c r="B55" s="8"/>
      <c r="C55" s="23"/>
    </row>
    <row r="56" spans="1:5" s="2" customFormat="1" x14ac:dyDescent="0.35">
      <c r="A56" s="8"/>
      <c r="B56" s="8"/>
      <c r="C56" s="23"/>
    </row>
    <row r="57" spans="1:5" s="2" customFormat="1" x14ac:dyDescent="0.35">
      <c r="A57" s="8"/>
      <c r="B57" s="8"/>
      <c r="C57" s="23"/>
    </row>
    <row r="58" spans="1:5" s="2" customFormat="1" x14ac:dyDescent="0.35">
      <c r="A58" s="8"/>
      <c r="B58" s="8"/>
      <c r="C58" s="23"/>
    </row>
    <row r="59" spans="1:5" s="2" customFormat="1" x14ac:dyDescent="0.35">
      <c r="A59" s="8"/>
      <c r="B59" s="8"/>
      <c r="C59" s="23"/>
    </row>
    <row r="60" spans="1:5" s="2" customFormat="1" x14ac:dyDescent="0.35">
      <c r="A60" s="8"/>
      <c r="B60" s="8"/>
      <c r="C60" s="23"/>
    </row>
    <row r="61" spans="1:5" s="2" customFormat="1" x14ac:dyDescent="0.35">
      <c r="A61" s="8"/>
      <c r="B61" s="8"/>
      <c r="C61" s="23"/>
    </row>
    <row r="62" spans="1:5" s="2" customFormat="1" x14ac:dyDescent="0.35">
      <c r="A62" s="8"/>
      <c r="B62" s="8"/>
      <c r="C62" s="23"/>
    </row>
  </sheetData>
  <mergeCells count="14">
    <mergeCell ref="A23:C23"/>
    <mergeCell ref="A49:C49"/>
    <mergeCell ref="A2:C2"/>
    <mergeCell ref="A3:C3"/>
    <mergeCell ref="A10:C11"/>
    <mergeCell ref="A14:C14"/>
    <mergeCell ref="A4:C4"/>
    <mergeCell ref="A5:C5"/>
    <mergeCell ref="A6:C6"/>
    <mergeCell ref="A7:C7"/>
    <mergeCell ref="A8:C8"/>
    <mergeCell ref="A9:C9"/>
    <mergeCell ref="A13:C13"/>
    <mergeCell ref="A12:C12"/>
  </mergeCells>
  <pageMargins left="0.7" right="0.7" top="0.75" bottom="0.75" header="0.3" footer="0.3"/>
  <pageSetup paperSize="9" scale="44" fitToWidth="0" orientation="portrait" r:id="rId1"/>
  <rowBreaks count="1" manualBreakCount="1">
    <brk id="2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view="pageBreakPreview" topLeftCell="A43" zoomScale="150" zoomScaleNormal="100" zoomScaleSheetLayoutView="150" workbookViewId="0">
      <selection activeCell="B25" sqref="B25"/>
    </sheetView>
  </sheetViews>
  <sheetFormatPr defaultColWidth="8.88671875" defaultRowHeight="18" x14ac:dyDescent="0.35"/>
  <cols>
    <col min="1" max="1" width="18.33203125" style="8" customWidth="1"/>
    <col min="2" max="2" width="67.44140625" style="8" customWidth="1"/>
    <col min="3" max="3" width="22.6640625" style="24" customWidth="1"/>
    <col min="4" max="4" width="10.88671875" bestFit="1" customWidth="1"/>
    <col min="5" max="5" width="15" customWidth="1"/>
  </cols>
  <sheetData>
    <row r="1" spans="1:3" x14ac:dyDescent="0.35">
      <c r="A1" s="3"/>
      <c r="B1" s="3"/>
      <c r="C1" s="9"/>
    </row>
    <row r="2" spans="1:3" x14ac:dyDescent="0.35">
      <c r="A2" s="53" t="s">
        <v>29</v>
      </c>
      <c r="B2" s="53"/>
      <c r="C2" s="53"/>
    </row>
    <row r="3" spans="1:3" x14ac:dyDescent="0.35">
      <c r="A3" s="53" t="s">
        <v>30</v>
      </c>
      <c r="B3" s="53"/>
      <c r="C3" s="53"/>
    </row>
    <row r="4" spans="1:3" ht="18.75" customHeight="1" x14ac:dyDescent="0.35">
      <c r="A4" s="53" t="s">
        <v>0</v>
      </c>
      <c r="B4" s="53"/>
      <c r="C4" s="53"/>
    </row>
    <row r="5" spans="1:3" ht="18.75" customHeight="1" x14ac:dyDescent="0.35">
      <c r="A5" s="53" t="s">
        <v>1</v>
      </c>
      <c r="B5" s="53"/>
      <c r="C5" s="53"/>
    </row>
    <row r="6" spans="1:3" ht="18.75" customHeight="1" x14ac:dyDescent="0.35">
      <c r="A6" s="53" t="s">
        <v>2</v>
      </c>
      <c r="B6" s="53"/>
      <c r="C6" s="53"/>
    </row>
    <row r="7" spans="1:3" ht="18.75" customHeight="1" x14ac:dyDescent="0.35">
      <c r="A7" s="53" t="s">
        <v>48</v>
      </c>
      <c r="B7" s="53"/>
      <c r="C7" s="53"/>
    </row>
    <row r="8" spans="1:3" ht="18.75" customHeight="1" x14ac:dyDescent="0.35">
      <c r="A8" s="53" t="s">
        <v>35</v>
      </c>
      <c r="B8" s="53"/>
      <c r="C8" s="53"/>
    </row>
    <row r="9" spans="1:3" ht="18.75" customHeight="1" thickBot="1" x14ac:dyDescent="0.4">
      <c r="A9" s="53" t="s">
        <v>55</v>
      </c>
      <c r="B9" s="53"/>
      <c r="C9" s="53"/>
    </row>
    <row r="10" spans="1:3" ht="15" customHeight="1" x14ac:dyDescent="0.3">
      <c r="A10" s="54" t="s">
        <v>58</v>
      </c>
      <c r="B10" s="55"/>
      <c r="C10" s="56"/>
    </row>
    <row r="11" spans="1:3" ht="23.25" customHeight="1" thickBot="1" x14ac:dyDescent="0.35">
      <c r="A11" s="57"/>
      <c r="B11" s="58"/>
      <c r="C11" s="59"/>
    </row>
    <row r="12" spans="1:3" ht="30.75" customHeight="1" x14ac:dyDescent="0.35">
      <c r="A12" s="62"/>
      <c r="B12" s="63"/>
      <c r="C12" s="63"/>
    </row>
    <row r="13" spans="1:3" ht="30.75" customHeight="1" x14ac:dyDescent="0.35">
      <c r="A13" s="61"/>
      <c r="B13" s="61"/>
      <c r="C13" s="61"/>
    </row>
    <row r="14" spans="1:3" ht="34.5" customHeight="1" x14ac:dyDescent="0.55000000000000004">
      <c r="A14" s="60" t="s">
        <v>10</v>
      </c>
      <c r="B14" s="60"/>
      <c r="C14" s="60"/>
    </row>
    <row r="15" spans="1:3" ht="46.5" customHeight="1" x14ac:dyDescent="0.35">
      <c r="A15" s="4" t="s">
        <v>3</v>
      </c>
      <c r="B15" s="4" t="s">
        <v>37</v>
      </c>
      <c r="C15" s="14" t="s">
        <v>65</v>
      </c>
    </row>
    <row r="16" spans="1:3" ht="40.5" customHeight="1" x14ac:dyDescent="0.35">
      <c r="A16" s="5" t="s">
        <v>5</v>
      </c>
      <c r="B16" s="6" t="s">
        <v>70</v>
      </c>
      <c r="C16" s="29">
        <v>39848.720000000001</v>
      </c>
    </row>
    <row r="17" spans="1:4" ht="30.75" customHeight="1" x14ac:dyDescent="0.35">
      <c r="A17" s="5" t="s">
        <v>6</v>
      </c>
      <c r="B17" s="5" t="s">
        <v>7</v>
      </c>
      <c r="C17" s="16">
        <f>(1038.1*2)*12</f>
        <v>24914.399999999998</v>
      </c>
    </row>
    <row r="18" spans="1:4" ht="30.75" customHeight="1" x14ac:dyDescent="0.35">
      <c r="A18" s="5" t="s">
        <v>8</v>
      </c>
      <c r="B18" s="5" t="s">
        <v>9</v>
      </c>
      <c r="C18" s="16">
        <v>400</v>
      </c>
    </row>
    <row r="19" spans="1:4" ht="30.75" customHeight="1" x14ac:dyDescent="0.35">
      <c r="A19" s="5"/>
      <c r="B19" s="5" t="s">
        <v>34</v>
      </c>
      <c r="C19" s="16"/>
    </row>
    <row r="20" spans="1:4" ht="44.25" customHeight="1" x14ac:dyDescent="0.35">
      <c r="A20" s="5" t="s">
        <v>13</v>
      </c>
      <c r="B20" s="6" t="s">
        <v>45</v>
      </c>
      <c r="C20" s="16">
        <v>1000</v>
      </c>
    </row>
    <row r="21" spans="1:4" ht="30.75" customHeight="1" x14ac:dyDescent="0.35">
      <c r="A21" s="5"/>
      <c r="B21" s="5"/>
      <c r="C21" s="16"/>
    </row>
    <row r="22" spans="1:4" ht="30.75" customHeight="1" x14ac:dyDescent="0.35">
      <c r="A22" s="5"/>
      <c r="B22" s="5" t="s">
        <v>11</v>
      </c>
      <c r="C22" s="16">
        <f>SUM(C16:C21)</f>
        <v>66163.12</v>
      </c>
    </row>
    <row r="23" spans="1:4" ht="30.75" customHeight="1" x14ac:dyDescent="0.5">
      <c r="A23" s="49" t="s">
        <v>12</v>
      </c>
      <c r="B23" s="50"/>
      <c r="C23" s="50"/>
    </row>
    <row r="24" spans="1:4" ht="30.75" customHeight="1" x14ac:dyDescent="0.35">
      <c r="A24" s="5" t="s">
        <v>3</v>
      </c>
      <c r="B24" s="5" t="s">
        <v>32</v>
      </c>
      <c r="C24" s="17" t="s">
        <v>4</v>
      </c>
    </row>
    <row r="25" spans="1:4" ht="30.75" customHeight="1" x14ac:dyDescent="0.35">
      <c r="A25" s="5" t="s">
        <v>5</v>
      </c>
      <c r="B25" s="5" t="s">
        <v>36</v>
      </c>
      <c r="C25" s="16">
        <v>9000</v>
      </c>
    </row>
    <row r="26" spans="1:4" s="11" customFormat="1" ht="30.75" customHeight="1" x14ac:dyDescent="0.35">
      <c r="A26" s="25" t="s">
        <v>13</v>
      </c>
      <c r="B26" s="25" t="s">
        <v>14</v>
      </c>
      <c r="C26" s="27">
        <v>1000</v>
      </c>
    </row>
    <row r="27" spans="1:4" s="11" customFormat="1" ht="30.75" customHeight="1" x14ac:dyDescent="0.35">
      <c r="A27" s="10" t="s">
        <v>15</v>
      </c>
      <c r="B27" s="10" t="s">
        <v>47</v>
      </c>
      <c r="C27" s="18">
        <v>250</v>
      </c>
    </row>
    <row r="28" spans="1:4" s="11" customFormat="1" ht="30.75" customHeight="1" x14ac:dyDescent="0.35">
      <c r="A28" s="10" t="s">
        <v>16</v>
      </c>
      <c r="B28" s="10" t="s">
        <v>17</v>
      </c>
      <c r="C28" s="18">
        <v>100</v>
      </c>
    </row>
    <row r="29" spans="1:4" s="11" customFormat="1" ht="30.75" customHeight="1" x14ac:dyDescent="0.35">
      <c r="A29" s="10" t="s">
        <v>18</v>
      </c>
      <c r="B29" s="10" t="s">
        <v>49</v>
      </c>
      <c r="C29" s="18">
        <v>50</v>
      </c>
    </row>
    <row r="30" spans="1:4" s="11" customFormat="1" ht="30.75" customHeight="1" x14ac:dyDescent="0.35">
      <c r="A30" s="10" t="s">
        <v>19</v>
      </c>
      <c r="B30" s="10" t="s">
        <v>41</v>
      </c>
      <c r="C30" s="18">
        <v>3000</v>
      </c>
      <c r="D30" s="12"/>
    </row>
    <row r="31" spans="1:4" s="11" customFormat="1" ht="41.25" customHeight="1" x14ac:dyDescent="0.35">
      <c r="A31" s="25" t="s">
        <v>20</v>
      </c>
      <c r="B31" s="25" t="s">
        <v>53</v>
      </c>
      <c r="C31" s="27">
        <v>4340</v>
      </c>
    </row>
    <row r="32" spans="1:4" s="11" customFormat="1" ht="43.5" customHeight="1" x14ac:dyDescent="0.35">
      <c r="A32" s="10" t="s">
        <v>21</v>
      </c>
      <c r="B32" s="13" t="s">
        <v>38</v>
      </c>
      <c r="C32" s="18">
        <v>1000</v>
      </c>
    </row>
    <row r="33" spans="1:6" s="11" customFormat="1" ht="42.75" customHeight="1" x14ac:dyDescent="0.35">
      <c r="A33" s="10" t="s">
        <v>22</v>
      </c>
      <c r="B33" s="13" t="s">
        <v>46</v>
      </c>
      <c r="C33" s="18">
        <v>5000</v>
      </c>
    </row>
    <row r="34" spans="1:6" s="11" customFormat="1" ht="38.25" customHeight="1" x14ac:dyDescent="0.35">
      <c r="A34" s="10" t="s">
        <v>23</v>
      </c>
      <c r="B34" s="13" t="s">
        <v>54</v>
      </c>
      <c r="C34" s="18">
        <v>2500</v>
      </c>
    </row>
    <row r="35" spans="1:6" s="11" customFormat="1" ht="36" x14ac:dyDescent="0.35">
      <c r="A35" s="10" t="s">
        <v>59</v>
      </c>
      <c r="B35" s="13" t="s">
        <v>60</v>
      </c>
      <c r="C35" s="18">
        <v>1000</v>
      </c>
    </row>
    <row r="36" spans="1:6" s="11" customFormat="1" ht="49.5" customHeight="1" x14ac:dyDescent="0.35">
      <c r="A36" s="25" t="s">
        <v>61</v>
      </c>
      <c r="B36" s="26" t="s">
        <v>62</v>
      </c>
      <c r="C36" s="27">
        <v>1500</v>
      </c>
    </row>
    <row r="37" spans="1:6" s="11" customFormat="1" ht="61.5" customHeight="1" x14ac:dyDescent="0.35">
      <c r="A37" s="25" t="s">
        <v>63</v>
      </c>
      <c r="B37" s="26" t="s">
        <v>64</v>
      </c>
      <c r="C37" s="27">
        <v>2500</v>
      </c>
    </row>
    <row r="38" spans="1:6" s="11" customFormat="1" ht="44.25" customHeight="1" x14ac:dyDescent="0.35">
      <c r="A38" s="10" t="s">
        <v>43</v>
      </c>
      <c r="B38" s="13" t="s">
        <v>44</v>
      </c>
      <c r="C38" s="18">
        <v>3500</v>
      </c>
      <c r="F38" s="12"/>
    </row>
    <row r="39" spans="1:6" s="11" customFormat="1" ht="42" customHeight="1" x14ac:dyDescent="0.35">
      <c r="A39" s="10" t="s">
        <v>24</v>
      </c>
      <c r="B39" s="13" t="s">
        <v>39</v>
      </c>
      <c r="C39" s="18">
        <v>7200</v>
      </c>
    </row>
    <row r="40" spans="1:6" s="11" customFormat="1" ht="30.75" customHeight="1" x14ac:dyDescent="0.35">
      <c r="A40" s="10" t="s">
        <v>26</v>
      </c>
      <c r="B40" s="10" t="s">
        <v>27</v>
      </c>
      <c r="C40" s="18">
        <v>500</v>
      </c>
    </row>
    <row r="41" spans="1:6" s="11" customFormat="1" ht="30.75" customHeight="1" x14ac:dyDescent="0.35">
      <c r="A41" s="10"/>
      <c r="B41" s="10" t="s">
        <v>33</v>
      </c>
      <c r="C41" s="18"/>
    </row>
    <row r="42" spans="1:6" s="11" customFormat="1" ht="30.75" customHeight="1" x14ac:dyDescent="0.35">
      <c r="A42" s="10" t="s">
        <v>25</v>
      </c>
      <c r="B42" s="10" t="s">
        <v>40</v>
      </c>
      <c r="C42" s="18">
        <v>15000</v>
      </c>
    </row>
    <row r="43" spans="1:6" s="11" customFormat="1" ht="46.5" customHeight="1" x14ac:dyDescent="0.35">
      <c r="A43" s="10" t="s">
        <v>13</v>
      </c>
      <c r="B43" s="13" t="s">
        <v>42</v>
      </c>
      <c r="C43" s="18">
        <v>5500</v>
      </c>
    </row>
    <row r="44" spans="1:6" s="11" customFormat="1" ht="30.75" customHeight="1" x14ac:dyDescent="0.35">
      <c r="A44" s="10" t="s">
        <v>52</v>
      </c>
      <c r="B44" s="10" t="s">
        <v>51</v>
      </c>
      <c r="C44" s="18">
        <v>1000</v>
      </c>
    </row>
    <row r="45" spans="1:6" s="11" customFormat="1" ht="30.75" customHeight="1" x14ac:dyDescent="0.35">
      <c r="A45" s="10" t="s">
        <v>56</v>
      </c>
      <c r="B45" s="10" t="s">
        <v>57</v>
      </c>
      <c r="C45" s="19">
        <v>2223.12</v>
      </c>
      <c r="E45" s="11">
        <f>6826.16-4603.04</f>
        <v>2223.12</v>
      </c>
    </row>
    <row r="46" spans="1:6" s="11" customFormat="1" ht="30.75" customHeight="1" x14ac:dyDescent="0.35">
      <c r="A46" s="10"/>
      <c r="B46" s="10"/>
      <c r="C46" s="19"/>
      <c r="D46" s="12"/>
    </row>
    <row r="47" spans="1:6" ht="30.75" customHeight="1" x14ac:dyDescent="0.35">
      <c r="A47" s="5"/>
      <c r="B47" s="5" t="s">
        <v>11</v>
      </c>
      <c r="C47" s="20">
        <v>66163.12</v>
      </c>
    </row>
    <row r="48" spans="1:6" x14ac:dyDescent="0.35">
      <c r="A48" s="5"/>
      <c r="B48" s="5"/>
      <c r="C48" s="20"/>
    </row>
    <row r="49" spans="1:5" ht="18.600000000000001" thickBot="1" x14ac:dyDescent="0.4">
      <c r="A49" s="51" t="s">
        <v>28</v>
      </c>
      <c r="B49" s="52"/>
      <c r="C49" s="52"/>
    </row>
    <row r="50" spans="1:5" ht="19.350000000000001" customHeight="1" thickBot="1" x14ac:dyDescent="0.4">
      <c r="A50" s="5"/>
      <c r="B50" s="7" t="s">
        <v>67</v>
      </c>
      <c r="C50" s="21">
        <f>SUM(C17:C20)</f>
        <v>26314.399999999998</v>
      </c>
    </row>
    <row r="51" spans="1:5" ht="32.85" customHeight="1" x14ac:dyDescent="0.35">
      <c r="A51" s="5"/>
      <c r="B51" s="5" t="s">
        <v>71</v>
      </c>
      <c r="C51" s="28">
        <f>C16</f>
        <v>39848.720000000001</v>
      </c>
    </row>
    <row r="52" spans="1:5" x14ac:dyDescent="0.35">
      <c r="A52" s="5"/>
      <c r="B52" s="5" t="s">
        <v>11</v>
      </c>
      <c r="C52" s="16">
        <f>SUM(C50:C51)</f>
        <v>66163.12</v>
      </c>
      <c r="E52" s="1">
        <f>C53-C52</f>
        <v>0</v>
      </c>
    </row>
    <row r="53" spans="1:5" ht="18.600000000000001" customHeight="1" x14ac:dyDescent="0.35">
      <c r="A53" s="5"/>
      <c r="B53" s="5" t="s">
        <v>68</v>
      </c>
      <c r="C53" s="16">
        <f>C47</f>
        <v>66163.12</v>
      </c>
    </row>
    <row r="54" spans="1:5" ht="18.600000000000001" customHeight="1" x14ac:dyDescent="0.35">
      <c r="A54" s="5"/>
      <c r="B54" s="6" t="s">
        <v>31</v>
      </c>
      <c r="C54" s="22" t="s">
        <v>50</v>
      </c>
    </row>
    <row r="55" spans="1:5" s="2" customFormat="1" x14ac:dyDescent="0.35">
      <c r="A55" s="8"/>
      <c r="B55" s="8"/>
      <c r="C55" s="23"/>
    </row>
    <row r="56" spans="1:5" s="2" customFormat="1" x14ac:dyDescent="0.35">
      <c r="A56" s="8"/>
      <c r="B56" s="8"/>
      <c r="C56" s="23"/>
    </row>
    <row r="57" spans="1:5" s="2" customFormat="1" x14ac:dyDescent="0.35">
      <c r="A57" s="8"/>
      <c r="B57" s="8"/>
      <c r="C57" s="23"/>
    </row>
    <row r="58" spans="1:5" s="2" customFormat="1" x14ac:dyDescent="0.35">
      <c r="A58" s="8"/>
      <c r="B58" s="8"/>
      <c r="C58" s="23"/>
    </row>
    <row r="59" spans="1:5" s="2" customFormat="1" x14ac:dyDescent="0.35">
      <c r="A59" s="8"/>
      <c r="B59" s="8"/>
      <c r="C59" s="23"/>
    </row>
    <row r="60" spans="1:5" s="2" customFormat="1" x14ac:dyDescent="0.35">
      <c r="A60" s="8"/>
      <c r="B60" s="8"/>
      <c r="C60" s="23"/>
    </row>
    <row r="61" spans="1:5" s="2" customFormat="1" x14ac:dyDescent="0.35">
      <c r="A61" s="8"/>
      <c r="B61" s="8"/>
      <c r="C61" s="23"/>
    </row>
    <row r="62" spans="1:5" s="2" customFormat="1" x14ac:dyDescent="0.35">
      <c r="A62" s="8"/>
      <c r="B62" s="8"/>
      <c r="C62" s="23"/>
    </row>
  </sheetData>
  <mergeCells count="14">
    <mergeCell ref="A7:C7"/>
    <mergeCell ref="A2:C2"/>
    <mergeCell ref="A3:C3"/>
    <mergeCell ref="A4:C4"/>
    <mergeCell ref="A5:C5"/>
    <mergeCell ref="A6:C6"/>
    <mergeCell ref="A23:C23"/>
    <mergeCell ref="A49:C49"/>
    <mergeCell ref="A8:C8"/>
    <mergeCell ref="A9:C9"/>
    <mergeCell ref="A10:C11"/>
    <mergeCell ref="A12:C12"/>
    <mergeCell ref="A13:C13"/>
    <mergeCell ref="A14:C14"/>
  </mergeCells>
  <pageMargins left="0.7" right="0.7" top="0.75" bottom="0.75" header="0.3" footer="0.3"/>
  <pageSetup paperSize="9" scale="44" fitToWidth="0" orientation="portrait" r:id="rId1"/>
  <rowBreaks count="1" manualBreakCount="1">
    <brk id="2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view="pageBreakPreview" topLeftCell="A58" zoomScaleNormal="100" zoomScaleSheetLayoutView="100" workbookViewId="0">
      <selection activeCell="C37" sqref="C37"/>
    </sheetView>
  </sheetViews>
  <sheetFormatPr defaultColWidth="8.88671875" defaultRowHeight="18" x14ac:dyDescent="0.35"/>
  <cols>
    <col min="1" max="1" width="18.33203125" style="8" customWidth="1"/>
    <col min="2" max="2" width="67.44140625" style="8" customWidth="1"/>
    <col min="3" max="3" width="22.6640625" style="24" customWidth="1"/>
    <col min="4" max="4" width="10.88671875" bestFit="1" customWidth="1"/>
    <col min="5" max="5" width="15" customWidth="1"/>
  </cols>
  <sheetData>
    <row r="1" spans="1:3" x14ac:dyDescent="0.35">
      <c r="A1" s="3"/>
      <c r="B1" s="3"/>
      <c r="C1" s="9"/>
    </row>
    <row r="2" spans="1:3" x14ac:dyDescent="0.35">
      <c r="A2" s="53" t="s">
        <v>29</v>
      </c>
      <c r="B2" s="53"/>
      <c r="C2" s="53"/>
    </row>
    <row r="3" spans="1:3" x14ac:dyDescent="0.35">
      <c r="A3" s="53" t="s">
        <v>30</v>
      </c>
      <c r="B3" s="53"/>
      <c r="C3" s="53"/>
    </row>
    <row r="4" spans="1:3" ht="18.75" customHeight="1" x14ac:dyDescent="0.35">
      <c r="A4" s="53" t="s">
        <v>0</v>
      </c>
      <c r="B4" s="53"/>
      <c r="C4" s="53"/>
    </row>
    <row r="5" spans="1:3" ht="18.75" customHeight="1" x14ac:dyDescent="0.35">
      <c r="A5" s="53" t="s">
        <v>1</v>
      </c>
      <c r="B5" s="53"/>
      <c r="C5" s="53"/>
    </row>
    <row r="6" spans="1:3" ht="18.75" customHeight="1" x14ac:dyDescent="0.35">
      <c r="A6" s="53" t="s">
        <v>2</v>
      </c>
      <c r="B6" s="53"/>
      <c r="C6" s="53"/>
    </row>
    <row r="7" spans="1:3" ht="18.75" customHeight="1" x14ac:dyDescent="0.35">
      <c r="A7" s="53" t="s">
        <v>48</v>
      </c>
      <c r="B7" s="53"/>
      <c r="C7" s="53"/>
    </row>
    <row r="8" spans="1:3" ht="18.75" customHeight="1" x14ac:dyDescent="0.35">
      <c r="A8" s="53" t="s">
        <v>35</v>
      </c>
      <c r="B8" s="53"/>
      <c r="C8" s="53"/>
    </row>
    <row r="9" spans="1:3" ht="18.75" customHeight="1" thickBot="1" x14ac:dyDescent="0.4">
      <c r="A9" s="53" t="s">
        <v>55</v>
      </c>
      <c r="B9" s="53"/>
      <c r="C9" s="53"/>
    </row>
    <row r="10" spans="1:3" ht="15" customHeight="1" x14ac:dyDescent="0.3">
      <c r="A10" s="54" t="s">
        <v>58</v>
      </c>
      <c r="B10" s="55"/>
      <c r="C10" s="56"/>
    </row>
    <row r="11" spans="1:3" ht="23.25" customHeight="1" thickBot="1" x14ac:dyDescent="0.35">
      <c r="A11" s="57"/>
      <c r="B11" s="58"/>
      <c r="C11" s="59"/>
    </row>
    <row r="12" spans="1:3" ht="30.75" customHeight="1" x14ac:dyDescent="0.35">
      <c r="A12" s="62"/>
      <c r="B12" s="63"/>
      <c r="C12" s="63"/>
    </row>
    <row r="13" spans="1:3" ht="30.75" customHeight="1" x14ac:dyDescent="0.35">
      <c r="A13" s="61"/>
      <c r="B13" s="61"/>
      <c r="C13" s="61"/>
    </row>
    <row r="14" spans="1:3" ht="34.5" customHeight="1" x14ac:dyDescent="0.55000000000000004">
      <c r="A14" s="60" t="s">
        <v>10</v>
      </c>
      <c r="B14" s="60"/>
      <c r="C14" s="60"/>
    </row>
    <row r="15" spans="1:3" ht="46.5" customHeight="1" x14ac:dyDescent="0.35">
      <c r="A15" s="4" t="s">
        <v>3</v>
      </c>
      <c r="B15" s="4" t="s">
        <v>37</v>
      </c>
      <c r="C15" s="14" t="s">
        <v>65</v>
      </c>
    </row>
    <row r="16" spans="1:3" ht="40.5" customHeight="1" x14ac:dyDescent="0.35">
      <c r="A16" s="5" t="s">
        <v>5</v>
      </c>
      <c r="B16" s="6" t="s">
        <v>70</v>
      </c>
      <c r="C16" s="29">
        <v>39848.720000000001</v>
      </c>
    </row>
    <row r="17" spans="1:4" ht="30.75" customHeight="1" x14ac:dyDescent="0.35">
      <c r="A17" s="5" t="s">
        <v>6</v>
      </c>
      <c r="B17" s="5" t="s">
        <v>7</v>
      </c>
      <c r="C17" s="16">
        <f>(1038.1*2)*12</f>
        <v>24914.399999999998</v>
      </c>
    </row>
    <row r="18" spans="1:4" ht="30.75" customHeight="1" x14ac:dyDescent="0.35">
      <c r="A18" s="5" t="s">
        <v>8</v>
      </c>
      <c r="B18" s="5" t="s">
        <v>9</v>
      </c>
      <c r="C18" s="16">
        <v>400</v>
      </c>
    </row>
    <row r="19" spans="1:4" ht="30.75" customHeight="1" x14ac:dyDescent="0.35">
      <c r="A19" s="5"/>
      <c r="B19" s="5" t="s">
        <v>34</v>
      </c>
      <c r="C19" s="16"/>
    </row>
    <row r="20" spans="1:4" ht="44.25" customHeight="1" x14ac:dyDescent="0.35">
      <c r="A20" s="5" t="s">
        <v>13</v>
      </c>
      <c r="B20" s="6" t="s">
        <v>45</v>
      </c>
      <c r="C20" s="16">
        <v>1000</v>
      </c>
    </row>
    <row r="21" spans="1:4" ht="30.75" customHeight="1" x14ac:dyDescent="0.35">
      <c r="A21" s="5"/>
      <c r="B21" s="5"/>
      <c r="C21" s="16"/>
    </row>
    <row r="22" spans="1:4" ht="30.75" customHeight="1" x14ac:dyDescent="0.35">
      <c r="A22" s="5"/>
      <c r="B22" s="5" t="s">
        <v>11</v>
      </c>
      <c r="C22" s="16">
        <f>SUM(C16:C21)</f>
        <v>66163.12</v>
      </c>
    </row>
    <row r="23" spans="1:4" ht="30.75" customHeight="1" x14ac:dyDescent="0.5">
      <c r="A23" s="49" t="s">
        <v>12</v>
      </c>
      <c r="B23" s="50"/>
      <c r="C23" s="50"/>
    </row>
    <row r="24" spans="1:4" ht="30.75" customHeight="1" x14ac:dyDescent="0.35">
      <c r="A24" s="5" t="s">
        <v>3</v>
      </c>
      <c r="B24" s="5" t="s">
        <v>32</v>
      </c>
      <c r="C24" s="17" t="s">
        <v>4</v>
      </c>
    </row>
    <row r="25" spans="1:4" s="11" customFormat="1" ht="30.75" customHeight="1" x14ac:dyDescent="0.35">
      <c r="A25" s="10" t="s">
        <v>5</v>
      </c>
      <c r="B25" s="10" t="s">
        <v>36</v>
      </c>
      <c r="C25" s="18">
        <v>7000</v>
      </c>
    </row>
    <row r="26" spans="1:4" s="11" customFormat="1" ht="30.75" customHeight="1" x14ac:dyDescent="0.35">
      <c r="A26" s="10" t="s">
        <v>13</v>
      </c>
      <c r="B26" s="10" t="s">
        <v>14</v>
      </c>
      <c r="C26" s="18">
        <v>1000</v>
      </c>
    </row>
    <row r="27" spans="1:4" s="11" customFormat="1" ht="30.75" customHeight="1" x14ac:dyDescent="0.35">
      <c r="A27" s="10" t="s">
        <v>15</v>
      </c>
      <c r="B27" s="10" t="s">
        <v>47</v>
      </c>
      <c r="C27" s="18">
        <v>250</v>
      </c>
    </row>
    <row r="28" spans="1:4" s="11" customFormat="1" ht="30.75" customHeight="1" x14ac:dyDescent="0.35">
      <c r="A28" s="10" t="s">
        <v>16</v>
      </c>
      <c r="B28" s="10" t="s">
        <v>17</v>
      </c>
      <c r="C28" s="18">
        <v>100</v>
      </c>
    </row>
    <row r="29" spans="1:4" s="11" customFormat="1" ht="30.75" customHeight="1" x14ac:dyDescent="0.35">
      <c r="A29" s="10" t="s">
        <v>18</v>
      </c>
      <c r="B29" s="10" t="s">
        <v>49</v>
      </c>
      <c r="C29" s="18">
        <v>50</v>
      </c>
    </row>
    <row r="30" spans="1:4" s="11" customFormat="1" ht="30.75" customHeight="1" x14ac:dyDescent="0.35">
      <c r="A30" s="10" t="s">
        <v>19</v>
      </c>
      <c r="B30" s="10" t="s">
        <v>41</v>
      </c>
      <c r="C30" s="18">
        <v>3000</v>
      </c>
      <c r="D30" s="12"/>
    </row>
    <row r="31" spans="1:4" s="11" customFormat="1" ht="41.25" customHeight="1" x14ac:dyDescent="0.35">
      <c r="A31" s="10" t="s">
        <v>20</v>
      </c>
      <c r="B31" s="10" t="s">
        <v>53</v>
      </c>
      <c r="C31" s="18">
        <v>4340</v>
      </c>
    </row>
    <row r="32" spans="1:4" s="11" customFormat="1" ht="43.5" customHeight="1" x14ac:dyDescent="0.35">
      <c r="A32" s="10" t="s">
        <v>21</v>
      </c>
      <c r="B32" s="13" t="s">
        <v>38</v>
      </c>
      <c r="C32" s="18">
        <v>1000</v>
      </c>
    </row>
    <row r="33" spans="1:6" s="11" customFormat="1" ht="42.75" customHeight="1" x14ac:dyDescent="0.35">
      <c r="A33" s="10" t="s">
        <v>22</v>
      </c>
      <c r="B33" s="13" t="s">
        <v>46</v>
      </c>
      <c r="C33" s="18">
        <v>5000</v>
      </c>
    </row>
    <row r="34" spans="1:6" s="11" customFormat="1" ht="38.25" customHeight="1" x14ac:dyDescent="0.35">
      <c r="A34" s="10" t="s">
        <v>23</v>
      </c>
      <c r="B34" s="13" t="s">
        <v>54</v>
      </c>
      <c r="C34" s="18">
        <v>2500</v>
      </c>
    </row>
    <row r="35" spans="1:6" s="11" customFormat="1" ht="36" x14ac:dyDescent="0.35">
      <c r="A35" s="10" t="s">
        <v>59</v>
      </c>
      <c r="B35" s="13" t="s">
        <v>60</v>
      </c>
      <c r="C35" s="18">
        <v>3000</v>
      </c>
    </row>
    <row r="36" spans="1:6" s="11" customFormat="1" ht="49.5" customHeight="1" x14ac:dyDescent="0.35">
      <c r="A36" s="10" t="s">
        <v>61</v>
      </c>
      <c r="B36" s="13" t="s">
        <v>62</v>
      </c>
      <c r="C36" s="18">
        <v>1500</v>
      </c>
    </row>
    <row r="37" spans="1:6" s="11" customFormat="1" ht="61.5" customHeight="1" x14ac:dyDescent="0.35">
      <c r="A37" s="10" t="s">
        <v>63</v>
      </c>
      <c r="B37" s="13" t="s">
        <v>64</v>
      </c>
      <c r="C37" s="18">
        <v>2500</v>
      </c>
    </row>
    <row r="38" spans="1:6" s="11" customFormat="1" ht="44.25" customHeight="1" x14ac:dyDescent="0.35">
      <c r="A38" s="10" t="s">
        <v>43</v>
      </c>
      <c r="B38" s="13" t="s">
        <v>44</v>
      </c>
      <c r="C38" s="18">
        <v>3500</v>
      </c>
      <c r="F38" s="12"/>
    </row>
    <row r="39" spans="1:6" s="11" customFormat="1" ht="42" customHeight="1" x14ac:dyDescent="0.35">
      <c r="A39" s="10" t="s">
        <v>24</v>
      </c>
      <c r="B39" s="13" t="s">
        <v>39</v>
      </c>
      <c r="C39" s="18">
        <v>7200</v>
      </c>
    </row>
    <row r="40" spans="1:6" s="11" customFormat="1" ht="30.75" customHeight="1" x14ac:dyDescent="0.35">
      <c r="A40" s="10" t="s">
        <v>26</v>
      </c>
      <c r="B40" s="10" t="s">
        <v>27</v>
      </c>
      <c r="C40" s="18">
        <v>500</v>
      </c>
    </row>
    <row r="41" spans="1:6" s="11" customFormat="1" ht="30.75" customHeight="1" x14ac:dyDescent="0.35">
      <c r="A41" s="10"/>
      <c r="B41" s="10" t="s">
        <v>33</v>
      </c>
      <c r="C41" s="18"/>
    </row>
    <row r="42" spans="1:6" s="11" customFormat="1" ht="30.75" customHeight="1" x14ac:dyDescent="0.35">
      <c r="A42" s="10" t="s">
        <v>25</v>
      </c>
      <c r="B42" s="10" t="s">
        <v>40</v>
      </c>
      <c r="C42" s="18">
        <v>15000</v>
      </c>
    </row>
    <row r="43" spans="1:6" s="11" customFormat="1" ht="46.5" customHeight="1" x14ac:dyDescent="0.35">
      <c r="A43" s="10" t="s">
        <v>13</v>
      </c>
      <c r="B43" s="13" t="s">
        <v>42</v>
      </c>
      <c r="C43" s="18">
        <v>5500</v>
      </c>
    </row>
    <row r="44" spans="1:6" s="11" customFormat="1" ht="30.75" customHeight="1" x14ac:dyDescent="0.35">
      <c r="A44" s="10" t="s">
        <v>52</v>
      </c>
      <c r="B44" s="10" t="s">
        <v>51</v>
      </c>
      <c r="C44" s="18">
        <v>1000</v>
      </c>
    </row>
    <row r="45" spans="1:6" s="11" customFormat="1" ht="30.75" customHeight="1" x14ac:dyDescent="0.35">
      <c r="A45" s="10" t="s">
        <v>56</v>
      </c>
      <c r="B45" s="10" t="s">
        <v>57</v>
      </c>
      <c r="C45" s="19">
        <v>2223.12</v>
      </c>
      <c r="E45" s="11">
        <f>6826.16-4603.04</f>
        <v>2223.12</v>
      </c>
    </row>
    <row r="46" spans="1:6" s="11" customFormat="1" ht="30.75" customHeight="1" x14ac:dyDescent="0.35">
      <c r="A46" s="10"/>
      <c r="B46" s="10"/>
      <c r="C46" s="19"/>
      <c r="D46" s="12"/>
    </row>
    <row r="47" spans="1:6" ht="30.75" customHeight="1" x14ac:dyDescent="0.35">
      <c r="A47" s="5"/>
      <c r="B47" s="5" t="s">
        <v>11</v>
      </c>
      <c r="C47" s="20">
        <v>66163.12</v>
      </c>
    </row>
    <row r="48" spans="1:6" x14ac:dyDescent="0.35">
      <c r="A48" s="5"/>
      <c r="B48" s="5"/>
      <c r="C48" s="20"/>
    </row>
    <row r="49" spans="1:5" ht="18.600000000000001" thickBot="1" x14ac:dyDescent="0.4">
      <c r="A49" s="51" t="s">
        <v>28</v>
      </c>
      <c r="B49" s="52"/>
      <c r="C49" s="52"/>
    </row>
    <row r="50" spans="1:5" ht="19.350000000000001" customHeight="1" thickBot="1" x14ac:dyDescent="0.4">
      <c r="A50" s="5"/>
      <c r="B50" s="7" t="s">
        <v>67</v>
      </c>
      <c r="C50" s="21">
        <f>SUM(C17:C20)</f>
        <v>26314.399999999998</v>
      </c>
    </row>
    <row r="51" spans="1:5" ht="32.85" customHeight="1" x14ac:dyDescent="0.35">
      <c r="A51" s="5"/>
      <c r="B51" s="5" t="s">
        <v>71</v>
      </c>
      <c r="C51" s="28">
        <f>C16</f>
        <v>39848.720000000001</v>
      </c>
    </row>
    <row r="52" spans="1:5" x14ac:dyDescent="0.35">
      <c r="A52" s="5"/>
      <c r="B52" s="5" t="s">
        <v>11</v>
      </c>
      <c r="C52" s="16">
        <f>SUM(C50:C51)</f>
        <v>66163.12</v>
      </c>
      <c r="E52" s="1">
        <f>C53-C52</f>
        <v>0</v>
      </c>
    </row>
    <row r="53" spans="1:5" ht="18.600000000000001" customHeight="1" x14ac:dyDescent="0.35">
      <c r="A53" s="5"/>
      <c r="B53" s="5" t="s">
        <v>68</v>
      </c>
      <c r="C53" s="16">
        <f>C47</f>
        <v>66163.12</v>
      </c>
    </row>
    <row r="54" spans="1:5" ht="18.600000000000001" customHeight="1" x14ac:dyDescent="0.35">
      <c r="A54" s="5"/>
      <c r="B54" s="6" t="s">
        <v>31</v>
      </c>
      <c r="C54" s="22" t="s">
        <v>50</v>
      </c>
    </row>
    <row r="55" spans="1:5" s="2" customFormat="1" x14ac:dyDescent="0.35">
      <c r="A55" s="8"/>
      <c r="B55" s="8"/>
      <c r="C55" s="23"/>
    </row>
    <row r="56" spans="1:5" s="2" customFormat="1" x14ac:dyDescent="0.35">
      <c r="A56" s="8"/>
      <c r="B56" s="8"/>
      <c r="C56" s="23"/>
    </row>
    <row r="57" spans="1:5" s="2" customFormat="1" x14ac:dyDescent="0.35">
      <c r="A57" s="8"/>
      <c r="B57" s="8"/>
      <c r="C57" s="23"/>
    </row>
    <row r="58" spans="1:5" s="2" customFormat="1" x14ac:dyDescent="0.35">
      <c r="A58" s="8"/>
      <c r="B58" s="8"/>
      <c r="C58" s="23"/>
    </row>
    <row r="59" spans="1:5" s="2" customFormat="1" x14ac:dyDescent="0.35">
      <c r="A59" s="8"/>
      <c r="B59" s="8"/>
      <c r="C59" s="23"/>
    </row>
    <row r="60" spans="1:5" s="2" customFormat="1" x14ac:dyDescent="0.35">
      <c r="A60" s="8"/>
      <c r="B60" s="8"/>
      <c r="C60" s="23"/>
    </row>
    <row r="61" spans="1:5" s="2" customFormat="1" x14ac:dyDescent="0.35">
      <c r="A61" s="8"/>
      <c r="B61" s="8"/>
      <c r="C61" s="23"/>
    </row>
    <row r="62" spans="1:5" s="2" customFormat="1" x14ac:dyDescent="0.35">
      <c r="A62" s="8"/>
      <c r="B62" s="8"/>
      <c r="C62" s="23"/>
    </row>
  </sheetData>
  <mergeCells count="14">
    <mergeCell ref="A23:C23"/>
    <mergeCell ref="A49:C49"/>
    <mergeCell ref="A8:C8"/>
    <mergeCell ref="A9:C9"/>
    <mergeCell ref="A10:C11"/>
    <mergeCell ref="A12:C12"/>
    <mergeCell ref="A13:C13"/>
    <mergeCell ref="A14:C14"/>
    <mergeCell ref="A7:C7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scale="44" fitToWidth="0" orientation="portrait" r:id="rId1"/>
  <rowBreaks count="1" manualBreakCount="1">
    <brk id="2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topLeftCell="A22" zoomScaleNormal="100" zoomScaleSheetLayoutView="100" workbookViewId="0">
      <selection activeCell="D25" sqref="D25"/>
    </sheetView>
  </sheetViews>
  <sheetFormatPr defaultColWidth="8.88671875" defaultRowHeight="18" x14ac:dyDescent="0.35"/>
  <cols>
    <col min="1" max="1" width="18.33203125" style="8" customWidth="1"/>
    <col min="2" max="2" width="67.44140625" style="8" customWidth="1"/>
    <col min="3" max="3" width="21.44140625" style="24" customWidth="1"/>
    <col min="4" max="4" width="19" customWidth="1"/>
    <col min="5" max="5" width="15" customWidth="1"/>
    <col min="6" max="6" width="12.6640625" bestFit="1" customWidth="1"/>
  </cols>
  <sheetData>
    <row r="1" spans="1:4" x14ac:dyDescent="0.35">
      <c r="A1" s="53"/>
      <c r="B1" s="53"/>
      <c r="C1" s="53"/>
      <c r="D1" s="53"/>
    </row>
    <row r="2" spans="1:4" x14ac:dyDescent="0.35">
      <c r="A2" s="53" t="s">
        <v>29</v>
      </c>
      <c r="B2" s="53"/>
      <c r="C2" s="53"/>
      <c r="D2" s="53"/>
    </row>
    <row r="3" spans="1:4" x14ac:dyDescent="0.35">
      <c r="A3" s="53" t="s">
        <v>72</v>
      </c>
      <c r="B3" s="53"/>
      <c r="C3" s="53"/>
      <c r="D3" s="53"/>
    </row>
    <row r="4" spans="1:4" ht="18.75" customHeight="1" x14ac:dyDescent="0.35">
      <c r="A4" s="53" t="s">
        <v>0</v>
      </c>
      <c r="B4" s="53"/>
      <c r="C4" s="53"/>
      <c r="D4" s="53"/>
    </row>
    <row r="5" spans="1:4" ht="18.75" customHeight="1" x14ac:dyDescent="0.35">
      <c r="A5" s="53" t="s">
        <v>1</v>
      </c>
      <c r="B5" s="53"/>
      <c r="C5" s="53"/>
      <c r="D5" s="53"/>
    </row>
    <row r="6" spans="1:4" ht="18.75" customHeight="1" x14ac:dyDescent="0.35">
      <c r="A6" s="53" t="s">
        <v>2</v>
      </c>
      <c r="B6" s="53"/>
      <c r="C6" s="53"/>
      <c r="D6" s="53"/>
    </row>
    <row r="7" spans="1:4" ht="18.75" customHeight="1" x14ac:dyDescent="0.35">
      <c r="A7" s="53" t="s">
        <v>48</v>
      </c>
      <c r="B7" s="53"/>
      <c r="C7" s="53"/>
      <c r="D7" s="53"/>
    </row>
    <row r="8" spans="1:4" ht="18.75" customHeight="1" x14ac:dyDescent="0.35">
      <c r="A8" s="53" t="s">
        <v>35</v>
      </c>
      <c r="B8" s="53"/>
      <c r="C8" s="53"/>
      <c r="D8" s="53"/>
    </row>
    <row r="9" spans="1:4" ht="18.75" customHeight="1" x14ac:dyDescent="0.35">
      <c r="A9" s="69" t="s">
        <v>73</v>
      </c>
      <c r="B9" s="69"/>
      <c r="C9" s="69"/>
      <c r="D9" s="69"/>
    </row>
    <row r="10" spans="1:4" ht="18.75" customHeight="1" x14ac:dyDescent="0.35">
      <c r="A10" s="70"/>
      <c r="B10" s="70"/>
      <c r="C10" s="70"/>
      <c r="D10" s="70"/>
    </row>
    <row r="11" spans="1:4" ht="15" customHeight="1" x14ac:dyDescent="0.3">
      <c r="A11" s="67" t="s">
        <v>74</v>
      </c>
      <c r="B11" s="67"/>
      <c r="C11" s="67"/>
      <c r="D11" s="67"/>
    </row>
    <row r="12" spans="1:4" ht="23.25" customHeight="1" x14ac:dyDescent="0.3">
      <c r="A12" s="67"/>
      <c r="B12" s="67"/>
      <c r="C12" s="67"/>
      <c r="D12" s="67"/>
    </row>
    <row r="13" spans="1:4" ht="30.75" customHeight="1" x14ac:dyDescent="0.35">
      <c r="A13" s="64"/>
      <c r="B13" s="65"/>
      <c r="C13" s="65"/>
      <c r="D13" s="65"/>
    </row>
    <row r="14" spans="1:4" ht="34.5" customHeight="1" x14ac:dyDescent="0.55000000000000004">
      <c r="A14" s="67" t="s">
        <v>10</v>
      </c>
      <c r="B14" s="67"/>
      <c r="C14" s="67"/>
      <c r="D14" s="67"/>
    </row>
    <row r="15" spans="1:4" ht="29.25" customHeight="1" x14ac:dyDescent="0.35">
      <c r="A15" s="36" t="s">
        <v>3</v>
      </c>
      <c r="B15" s="36" t="s">
        <v>37</v>
      </c>
      <c r="C15" s="37" t="s">
        <v>65</v>
      </c>
      <c r="D15" s="37" t="s">
        <v>75</v>
      </c>
    </row>
    <row r="16" spans="1:4" ht="40.5" customHeight="1" x14ac:dyDescent="0.35">
      <c r="A16" s="4" t="s">
        <v>5</v>
      </c>
      <c r="B16" s="6" t="s">
        <v>70</v>
      </c>
      <c r="C16" s="31">
        <v>39848.720000000001</v>
      </c>
      <c r="D16" s="31">
        <v>39848.720000000001</v>
      </c>
    </row>
    <row r="17" spans="1:6" ht="30.75" customHeight="1" x14ac:dyDescent="0.35">
      <c r="A17" s="4" t="s">
        <v>6</v>
      </c>
      <c r="B17" s="5" t="s">
        <v>7</v>
      </c>
      <c r="C17" s="20">
        <f>(1038.1*2)*12</f>
        <v>24914.399999999998</v>
      </c>
      <c r="D17" s="20">
        <v>25101.24</v>
      </c>
    </row>
    <row r="18" spans="1:6" ht="30.75" customHeight="1" x14ac:dyDescent="0.35">
      <c r="A18" s="4" t="s">
        <v>8</v>
      </c>
      <c r="B18" s="5" t="s">
        <v>9</v>
      </c>
      <c r="C18" s="20">
        <v>400</v>
      </c>
      <c r="D18" s="20">
        <v>4.0599999999999996</v>
      </c>
      <c r="F18" s="35"/>
    </row>
    <row r="19" spans="1:6" ht="30.75" customHeight="1" x14ac:dyDescent="0.35">
      <c r="A19" s="4"/>
      <c r="B19" s="5" t="s">
        <v>34</v>
      </c>
      <c r="C19" s="20"/>
      <c r="D19" s="30"/>
    </row>
    <row r="20" spans="1:6" ht="44.25" customHeight="1" x14ac:dyDescent="0.35">
      <c r="A20" s="4" t="s">
        <v>13</v>
      </c>
      <c r="B20" s="6" t="s">
        <v>45</v>
      </c>
      <c r="C20" s="20">
        <v>1000</v>
      </c>
      <c r="D20" s="20">
        <v>700</v>
      </c>
    </row>
    <row r="21" spans="1:6" ht="30.75" customHeight="1" x14ac:dyDescent="0.35">
      <c r="A21" s="5"/>
      <c r="B21" s="5"/>
      <c r="C21" s="20"/>
      <c r="D21" s="30"/>
    </row>
    <row r="22" spans="1:6" ht="30.75" customHeight="1" x14ac:dyDescent="0.35">
      <c r="A22" s="5"/>
      <c r="B22" s="5" t="s">
        <v>11</v>
      </c>
      <c r="C22" s="20">
        <f>SUM(C16:C21)</f>
        <v>66163.12</v>
      </c>
      <c r="D22" s="34">
        <f>SUM(D16:D21)</f>
        <v>65654.02</v>
      </c>
    </row>
    <row r="23" spans="1:6" ht="30.75" customHeight="1" x14ac:dyDescent="0.5">
      <c r="A23" s="68" t="s">
        <v>12</v>
      </c>
      <c r="B23" s="68"/>
      <c r="C23" s="68"/>
      <c r="D23" s="68"/>
    </row>
    <row r="24" spans="1:6" ht="30.75" customHeight="1" x14ac:dyDescent="0.35">
      <c r="A24" s="38" t="s">
        <v>3</v>
      </c>
      <c r="B24" s="38" t="s">
        <v>32</v>
      </c>
      <c r="C24" s="37" t="s">
        <v>65</v>
      </c>
      <c r="D24" s="37" t="s">
        <v>75</v>
      </c>
    </row>
    <row r="25" spans="1:6" s="11" customFormat="1" ht="30.75" customHeight="1" x14ac:dyDescent="0.35">
      <c r="A25" s="10" t="s">
        <v>5</v>
      </c>
      <c r="B25" s="10" t="s">
        <v>36</v>
      </c>
      <c r="C25" s="18">
        <v>7000</v>
      </c>
      <c r="D25" s="18">
        <v>4000</v>
      </c>
    </row>
    <row r="26" spans="1:6" s="11" customFormat="1" ht="30.75" customHeight="1" x14ac:dyDescent="0.35">
      <c r="A26" s="10" t="s">
        <v>13</v>
      </c>
      <c r="B26" s="10" t="s">
        <v>14</v>
      </c>
      <c r="C26" s="18">
        <v>1000</v>
      </c>
      <c r="D26" s="18">
        <f>446.94</f>
        <v>446.94</v>
      </c>
    </row>
    <row r="27" spans="1:6" s="11" customFormat="1" ht="30.75" customHeight="1" x14ac:dyDescent="0.35">
      <c r="A27" s="10" t="s">
        <v>15</v>
      </c>
      <c r="B27" s="10" t="s">
        <v>47</v>
      </c>
      <c r="C27" s="18">
        <v>250</v>
      </c>
      <c r="D27" s="18">
        <v>5.2</v>
      </c>
    </row>
    <row r="28" spans="1:6" s="11" customFormat="1" ht="30.75" customHeight="1" x14ac:dyDescent="0.35">
      <c r="A28" s="10" t="s">
        <v>16</v>
      </c>
      <c r="B28" s="10" t="s">
        <v>17</v>
      </c>
      <c r="C28" s="18">
        <v>100</v>
      </c>
      <c r="D28" s="18">
        <v>5.58</v>
      </c>
    </row>
    <row r="29" spans="1:6" s="11" customFormat="1" ht="30.75" customHeight="1" x14ac:dyDescent="0.35">
      <c r="A29" s="10" t="s">
        <v>18</v>
      </c>
      <c r="B29" s="10" t="s">
        <v>49</v>
      </c>
      <c r="C29" s="18">
        <v>50</v>
      </c>
      <c r="D29" s="18">
        <v>0</v>
      </c>
    </row>
    <row r="30" spans="1:6" s="11" customFormat="1" ht="30.75" customHeight="1" x14ac:dyDescent="0.35">
      <c r="A30" s="10" t="s">
        <v>19</v>
      </c>
      <c r="B30" s="10" t="s">
        <v>41</v>
      </c>
      <c r="C30" s="18">
        <v>3000</v>
      </c>
      <c r="D30" s="18">
        <v>2728</v>
      </c>
    </row>
    <row r="31" spans="1:6" s="11" customFormat="1" ht="41.25" customHeight="1" x14ac:dyDescent="0.35">
      <c r="A31" s="10" t="s">
        <v>20</v>
      </c>
      <c r="B31" s="10" t="s">
        <v>53</v>
      </c>
      <c r="C31" s="18">
        <v>4340</v>
      </c>
      <c r="D31" s="18">
        <v>4340</v>
      </c>
    </row>
    <row r="32" spans="1:6" s="11" customFormat="1" ht="43.5" customHeight="1" x14ac:dyDescent="0.35">
      <c r="A32" s="10" t="s">
        <v>21</v>
      </c>
      <c r="B32" s="13" t="s">
        <v>38</v>
      </c>
      <c r="C32" s="18">
        <v>1000</v>
      </c>
      <c r="D32" s="18">
        <v>0</v>
      </c>
    </row>
    <row r="33" spans="1:6" s="11" customFormat="1" ht="42.75" customHeight="1" x14ac:dyDescent="0.35">
      <c r="A33" s="10" t="s">
        <v>22</v>
      </c>
      <c r="B33" s="13" t="s">
        <v>46</v>
      </c>
      <c r="C33" s="18">
        <v>5000</v>
      </c>
      <c r="D33" s="18">
        <v>1860</v>
      </c>
    </row>
    <row r="34" spans="1:6" s="11" customFormat="1" ht="38.25" customHeight="1" x14ac:dyDescent="0.35">
      <c r="A34" s="10" t="s">
        <v>23</v>
      </c>
      <c r="B34" s="13" t="s">
        <v>54</v>
      </c>
      <c r="C34" s="18">
        <v>2500</v>
      </c>
      <c r="D34" s="18">
        <f>1240+620</f>
        <v>1860</v>
      </c>
    </row>
    <row r="35" spans="1:6" s="11" customFormat="1" ht="36" x14ac:dyDescent="0.35">
      <c r="A35" s="10" t="s">
        <v>59</v>
      </c>
      <c r="B35" s="13" t="s">
        <v>60</v>
      </c>
      <c r="C35" s="18">
        <v>3000</v>
      </c>
      <c r="D35" s="18">
        <f>2506</f>
        <v>2506</v>
      </c>
    </row>
    <row r="36" spans="1:6" s="11" customFormat="1" ht="49.5" customHeight="1" x14ac:dyDescent="0.35">
      <c r="A36" s="10" t="s">
        <v>61</v>
      </c>
      <c r="B36" s="13" t="s">
        <v>62</v>
      </c>
      <c r="C36" s="18">
        <v>1500</v>
      </c>
      <c r="D36" s="18">
        <v>0</v>
      </c>
    </row>
    <row r="37" spans="1:6" s="11" customFormat="1" ht="61.5" customHeight="1" x14ac:dyDescent="0.35">
      <c r="A37" s="10" t="s">
        <v>63</v>
      </c>
      <c r="B37" s="13" t="s">
        <v>64</v>
      </c>
      <c r="C37" s="18">
        <v>2500</v>
      </c>
      <c r="D37" s="18">
        <v>2500</v>
      </c>
    </row>
    <row r="38" spans="1:6" s="11" customFormat="1" ht="44.25" customHeight="1" x14ac:dyDescent="0.35">
      <c r="A38" s="10" t="s">
        <v>43</v>
      </c>
      <c r="B38" s="13" t="s">
        <v>44</v>
      </c>
      <c r="C38" s="18">
        <v>3500</v>
      </c>
      <c r="D38" s="18">
        <v>1860</v>
      </c>
      <c r="F38" s="12"/>
    </row>
    <row r="39" spans="1:6" s="11" customFormat="1" ht="42" customHeight="1" x14ac:dyDescent="0.35">
      <c r="A39" s="10" t="s">
        <v>24</v>
      </c>
      <c r="B39" s="13" t="s">
        <v>39</v>
      </c>
      <c r="C39" s="18">
        <v>7200</v>
      </c>
      <c r="D39" s="18">
        <v>3952.44</v>
      </c>
    </row>
    <row r="40" spans="1:6" s="11" customFormat="1" ht="30.75" customHeight="1" x14ac:dyDescent="0.35">
      <c r="A40" s="10" t="s">
        <v>26</v>
      </c>
      <c r="B40" s="10" t="s">
        <v>27</v>
      </c>
      <c r="C40" s="18">
        <v>500</v>
      </c>
      <c r="D40" s="18">
        <v>196</v>
      </c>
    </row>
    <row r="41" spans="1:6" s="11" customFormat="1" ht="30.75" customHeight="1" x14ac:dyDescent="0.35">
      <c r="A41" s="10"/>
      <c r="B41" s="10" t="s">
        <v>33</v>
      </c>
      <c r="C41" s="18"/>
      <c r="D41" s="32"/>
    </row>
    <row r="42" spans="1:6" s="11" customFormat="1" ht="30.75" customHeight="1" x14ac:dyDescent="0.35">
      <c r="A42" s="10" t="s">
        <v>25</v>
      </c>
      <c r="B42" s="10" t="s">
        <v>40</v>
      </c>
      <c r="C42" s="18">
        <v>15000</v>
      </c>
      <c r="D42" s="18">
        <v>1202.8</v>
      </c>
    </row>
    <row r="43" spans="1:6" s="11" customFormat="1" ht="46.5" customHeight="1" x14ac:dyDescent="0.35">
      <c r="A43" s="10" t="s">
        <v>13</v>
      </c>
      <c r="B43" s="13" t="s">
        <v>42</v>
      </c>
      <c r="C43" s="18">
        <v>5500</v>
      </c>
      <c r="D43" s="18">
        <f>398+248+400+248+517.91</f>
        <v>1811.9099999999999</v>
      </c>
    </row>
    <row r="44" spans="1:6" s="11" customFormat="1" ht="30.75" customHeight="1" x14ac:dyDescent="0.35">
      <c r="A44" s="10" t="s">
        <v>52</v>
      </c>
      <c r="B44" s="10" t="s">
        <v>51</v>
      </c>
      <c r="C44" s="18">
        <v>1000</v>
      </c>
      <c r="D44" s="18">
        <v>700</v>
      </c>
    </row>
    <row r="45" spans="1:6" s="11" customFormat="1" ht="30.75" customHeight="1" x14ac:dyDescent="0.35">
      <c r="A45" s="10" t="s">
        <v>56</v>
      </c>
      <c r="B45" s="10" t="s">
        <v>57</v>
      </c>
      <c r="C45" s="18">
        <v>2223.12</v>
      </c>
      <c r="D45" s="18">
        <v>0</v>
      </c>
    </row>
    <row r="46" spans="1:6" s="11" customFormat="1" ht="30.75" customHeight="1" x14ac:dyDescent="0.35">
      <c r="A46" s="10"/>
      <c r="B46" s="10"/>
      <c r="C46" s="18"/>
      <c r="D46" s="33"/>
    </row>
    <row r="47" spans="1:6" ht="30.75" customHeight="1" x14ac:dyDescent="0.35">
      <c r="A47" s="5"/>
      <c r="B47" s="5" t="s">
        <v>11</v>
      </c>
      <c r="C47" s="16">
        <v>66163.12</v>
      </c>
      <c r="D47" s="20">
        <f>SUM(D25:D46)</f>
        <v>29974.87</v>
      </c>
    </row>
    <row r="48" spans="1:6" x14ac:dyDescent="0.35">
      <c r="A48" s="5"/>
      <c r="B48" s="5"/>
      <c r="C48" s="16"/>
      <c r="D48" s="30"/>
    </row>
    <row r="49" spans="1:5" x14ac:dyDescent="0.35">
      <c r="A49" s="66" t="s">
        <v>28</v>
      </c>
      <c r="B49" s="66"/>
      <c r="C49" s="66"/>
      <c r="D49" s="66"/>
    </row>
    <row r="50" spans="1:5" ht="19.350000000000001" customHeight="1" thickBot="1" x14ac:dyDescent="0.4">
      <c r="A50" s="38"/>
      <c r="B50" s="40" t="s">
        <v>67</v>
      </c>
      <c r="C50" s="41">
        <f>SUM(C16:C20)</f>
        <v>66163.12</v>
      </c>
      <c r="D50" s="48">
        <f>D17+D18+D20</f>
        <v>25805.300000000003</v>
      </c>
    </row>
    <row r="51" spans="1:5" ht="16.5" customHeight="1" x14ac:dyDescent="0.35">
      <c r="A51" s="39"/>
      <c r="B51" s="39" t="s">
        <v>77</v>
      </c>
      <c r="C51" s="42">
        <f>C16</f>
        <v>39848.720000000001</v>
      </c>
      <c r="D51" s="47">
        <f>C51</f>
        <v>39848.720000000001</v>
      </c>
    </row>
    <row r="52" spans="1:5" x14ac:dyDescent="0.35">
      <c r="A52" s="39"/>
      <c r="B52" s="39" t="s">
        <v>11</v>
      </c>
      <c r="C52" s="43">
        <f>C50+C51</f>
        <v>106011.84</v>
      </c>
      <c r="D52" s="46">
        <f>D51+D50</f>
        <v>65654.02</v>
      </c>
      <c r="E52" s="1"/>
    </row>
    <row r="53" spans="1:5" ht="18.600000000000001" customHeight="1" x14ac:dyDescent="0.35">
      <c r="A53" s="39"/>
      <c r="B53" s="39" t="s">
        <v>68</v>
      </c>
      <c r="C53" s="43">
        <f>SUM(C25:C45)</f>
        <v>66163.12</v>
      </c>
      <c r="D53" s="46">
        <f>D47</f>
        <v>29974.87</v>
      </c>
    </row>
    <row r="54" spans="1:5" ht="18.600000000000001" customHeight="1" x14ac:dyDescent="0.35">
      <c r="A54" s="39"/>
      <c r="B54" s="44" t="s">
        <v>76</v>
      </c>
      <c r="C54" s="45" t="s">
        <v>50</v>
      </c>
      <c r="D54" s="46">
        <f>D52-D53</f>
        <v>35679.150000000009</v>
      </c>
    </row>
    <row r="55" spans="1:5" s="2" customFormat="1" x14ac:dyDescent="0.35">
      <c r="A55" s="8"/>
      <c r="B55" s="8"/>
      <c r="C55" s="23"/>
      <c r="D55" s="35"/>
    </row>
    <row r="56" spans="1:5" s="2" customFormat="1" x14ac:dyDescent="0.35">
      <c r="A56" s="8"/>
      <c r="B56" s="8"/>
      <c r="C56" s="23"/>
    </row>
    <row r="57" spans="1:5" s="2" customFormat="1" x14ac:dyDescent="0.35">
      <c r="A57" s="8"/>
      <c r="B57" s="8"/>
      <c r="C57" s="23"/>
    </row>
    <row r="58" spans="1:5" s="2" customFormat="1" x14ac:dyDescent="0.35">
      <c r="A58" s="8"/>
      <c r="B58" s="8"/>
      <c r="C58" s="23"/>
    </row>
    <row r="59" spans="1:5" s="2" customFormat="1" x14ac:dyDescent="0.35">
      <c r="A59" s="8"/>
      <c r="B59" s="8"/>
      <c r="C59" s="23"/>
    </row>
    <row r="60" spans="1:5" s="2" customFormat="1" x14ac:dyDescent="0.35">
      <c r="A60" s="8"/>
      <c r="B60" s="8"/>
      <c r="C60" s="23"/>
    </row>
    <row r="61" spans="1:5" s="2" customFormat="1" x14ac:dyDescent="0.35">
      <c r="A61" s="8"/>
      <c r="B61" s="8"/>
      <c r="C61" s="23"/>
    </row>
    <row r="62" spans="1:5" s="2" customFormat="1" x14ac:dyDescent="0.35">
      <c r="A62" s="8"/>
      <c r="B62" s="8"/>
      <c r="C62" s="23"/>
    </row>
  </sheetData>
  <mergeCells count="15">
    <mergeCell ref="A1:D1"/>
    <mergeCell ref="A13:D13"/>
    <mergeCell ref="A49:D49"/>
    <mergeCell ref="A14:D14"/>
    <mergeCell ref="A23:D23"/>
    <mergeCell ref="A11:D12"/>
    <mergeCell ref="A2:D2"/>
    <mergeCell ref="A3:D3"/>
    <mergeCell ref="A4:D4"/>
    <mergeCell ref="A5:D5"/>
    <mergeCell ref="A6:D6"/>
    <mergeCell ref="A8:D8"/>
    <mergeCell ref="A9:D9"/>
    <mergeCell ref="A10:D10"/>
    <mergeCell ref="A7:D7"/>
  </mergeCells>
  <pageMargins left="0.7" right="0.7" top="0.75" bottom="0.75" header="0.3" footer="0.3"/>
  <pageSetup paperSize="9" scale="45" fitToWidth="0" orientation="portrait" r:id="rId1"/>
  <rowBreaks count="1" manualBreakCount="1">
    <brk id="2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ΠΥ 2023</vt:lpstr>
      <vt:lpstr>ΠΥ 2023-αναμορφωση</vt:lpstr>
      <vt:lpstr>ΠΥ 2023-αναμορφωση (2)</vt:lpstr>
      <vt:lpstr>ΑΥ 2023</vt:lpstr>
      <vt:lpstr>'ΑΥ 2023'!Print_Area</vt:lpstr>
      <vt:lpstr>'ΠΥ 2023'!Print_Area</vt:lpstr>
      <vt:lpstr>'ΠΥ 2023-αναμορφωση'!Print_Area</vt:lpstr>
      <vt:lpstr>'ΠΥ 2023-αναμορφωση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Angelos K. Dionysopoulos</cp:lastModifiedBy>
  <cp:lastPrinted>2020-01-17T10:42:50Z</cp:lastPrinted>
  <dcterms:created xsi:type="dcterms:W3CDTF">2013-06-03T08:24:46Z</dcterms:created>
  <dcterms:modified xsi:type="dcterms:W3CDTF">2024-09-09T10:09:54Z</dcterms:modified>
</cp:coreProperties>
</file>